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Sheet1!$A$7:$AN$14</definedName>
  </definedNames>
  <calcPr calcId="124519"/>
</workbook>
</file>

<file path=xl/calcChain.xml><?xml version="1.0" encoding="utf-8"?>
<calcChain xmlns="http://schemas.openxmlformats.org/spreadsheetml/2006/main">
  <c r="C14" i="2"/>
  <c r="C15"/>
  <c r="C16"/>
  <c r="C13"/>
  <c r="AJ12" i="1"/>
  <c r="AK12" s="1"/>
  <c r="AJ10"/>
  <c r="AK10" s="1"/>
  <c r="AJ9"/>
  <c r="AK9" s="1"/>
  <c r="AJ8"/>
  <c r="AK8" s="1"/>
  <c r="AG13"/>
  <c r="AH13" s="1"/>
  <c r="AD14"/>
  <c r="AE14" s="1"/>
  <c r="AD13"/>
  <c r="AE13" s="1"/>
  <c r="AA13"/>
  <c r="AB13" s="1"/>
  <c r="AA10"/>
  <c r="AB10" s="1"/>
  <c r="X9"/>
  <c r="Y9" s="1"/>
  <c r="X10"/>
  <c r="Y10" s="1"/>
  <c r="X11"/>
  <c r="Y11" s="1"/>
  <c r="X12"/>
  <c r="Y12" s="1"/>
  <c r="X8"/>
  <c r="Y8" s="1"/>
  <c r="U13"/>
  <c r="V13" s="1"/>
  <c r="U10"/>
  <c r="V10" s="1"/>
  <c r="R12"/>
  <c r="S12" s="1"/>
  <c r="O13"/>
  <c r="P13" s="1"/>
  <c r="O10"/>
  <c r="P10" s="1"/>
  <c r="O9"/>
  <c r="P9" s="1"/>
  <c r="O8"/>
  <c r="P8" s="1"/>
  <c r="L13"/>
  <c r="M13" s="1"/>
  <c r="L10"/>
  <c r="M10" s="1"/>
  <c r="L9"/>
  <c r="M9" s="1"/>
  <c r="L8"/>
  <c r="M8" s="1"/>
  <c r="I9"/>
  <c r="J9" s="1"/>
  <c r="I10"/>
  <c r="J10" s="1"/>
  <c r="I11"/>
  <c r="J11" s="1"/>
  <c r="I12"/>
  <c r="J12" s="1"/>
  <c r="I13"/>
  <c r="J13" s="1"/>
  <c r="I14"/>
  <c r="J14" s="1"/>
  <c r="I8"/>
  <c r="J8" s="1"/>
  <c r="F10"/>
  <c r="G10" s="1"/>
  <c r="F8"/>
  <c r="G8" s="1"/>
</calcChain>
</file>

<file path=xl/sharedStrings.xml><?xml version="1.0" encoding="utf-8"?>
<sst xmlns="http://schemas.openxmlformats.org/spreadsheetml/2006/main" count="73" uniqueCount="33">
  <si>
    <t>Հ/հ</t>
  </si>
  <si>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</si>
  <si>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</si>
  <si>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</si>
  <si>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</si>
  <si>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</si>
  <si>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</si>
  <si>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</si>
  <si>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</si>
  <si>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</si>
  <si>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</si>
  <si>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1-ին տեղ 
զբաղեցնող 
մասնակից</t>
  </si>
  <si>
    <t>Երվադա ՍՊԸ</t>
  </si>
  <si>
    <t>Էքսպրես Շին ՍՊԸ</t>
  </si>
  <si>
    <t>«ՀՀՊՆՆՏԱԴ-ԳՀԱՊՁԲ-10/21» ծածկագրով   ընթացակարգի գների ամփոփում</t>
  </si>
  <si>
    <t>Լուսամփոփ ԺԿՈՒ-250 Վտ</t>
  </si>
  <si>
    <t>Լուսամփոփ լումինիսցենտային  լամպերով 2x36Վտ</t>
  </si>
  <si>
    <t>Լամպ լյումինիսցենտային 36 վտ,</t>
  </si>
  <si>
    <t xml:space="preserve"> Տնտեսող լամպեր (Լամպ Էկոնոմ, 63 վտ, 190 մմ, Е27, 220Վ) </t>
  </si>
  <si>
    <t xml:space="preserve">Լամպ Էկոնոմ, 75 վտ, 230 մմ, Е27, 220Վ </t>
  </si>
  <si>
    <t>Ագրեգատներ (Էլեկտրական գեներատոր)</t>
  </si>
  <si>
    <t>Սառնարանային սարքեր (Սառնարանային մոդուլ)</t>
  </si>
  <si>
    <t>ԱՁ Արարատ Դարբինյան Հրաչիկի</t>
  </si>
  <si>
    <t>Էյչ Գրուպ ՍՊԸ</t>
  </si>
  <si>
    <t>Էրոդավ ՍՊԸ</t>
  </si>
  <si>
    <t>Մարինե 90 ՍՊԸ</t>
  </si>
  <si>
    <t>Մեծ Ծիածան ՍՊԸ</t>
  </si>
  <si>
    <t>ՆԱՐՆԻԿ ՍՊԸ</t>
  </si>
  <si>
    <t>Ռեալ Բուսինեսս ՍՊԸ</t>
  </si>
  <si>
    <t>ՎԱՐԲԱԴ ՍՊԸ</t>
  </si>
  <si>
    <t>ՏԻՍԱ ՓԲԸ</t>
  </si>
  <si>
    <t>Ոչ շահավետ առաջարկ</t>
  </si>
  <si>
    <t>Վարբադ ՍՊԸ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</si>
</sst>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9"/>
      <color rgb="FF000000"/>
      <name val="GHEA Grapalat"/>
      <family val="3"/>
    </font>
    <font>
      <sz val="9"/>
      <name val="GHEA Grapalat"/>
      <family val="3"/>
    </font>
    <font>
      <sz val="9"/>
      <color theme="1"/>
      <name val="GHEA Grapalat"/>
      <family val="3"/>
    </font>
    <font>
      <b/>
      <sz val="9"/>
      <color rgb="FF000000"/>
      <name val="GHEA Grapalat"/>
      <family val="3"/>
    </font>
    <font>
      <b/>
      <sz val="9"/>
      <name val="GHEA Grapalat"/>
      <family val="3"/>
    </font>
    <font>
      <sz val="10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3" fontId="10" fillId="0" borderId="3" xfId="3" applyNumberFormat="1" applyFont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 wrapText="1"/>
    </xf>
    <xf numFmtId="3" fontId="10" fillId="2" borderId="3" xfId="3" applyNumberFormat="1" applyFont="1" applyFill="1" applyBorder="1" applyAlignment="1">
      <alignment horizontal="center" vertical="center" wrapText="1"/>
    </xf>
    <xf numFmtId="3" fontId="10" fillId="3" borderId="3" xfId="3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3" fontId="13" fillId="5" borderId="3" xfId="3" applyNumberFormat="1" applyFont="1" applyFill="1" applyBorder="1" applyAlignment="1">
      <alignment horizontal="center" vertical="center" wrapText="1"/>
    </xf>
    <xf numFmtId="164" fontId="13" fillId="5" borderId="3" xfId="3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wrapText="1"/>
    </xf>
    <xf numFmtId="3" fontId="14" fillId="0" borderId="11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Normal" xfId="0" builtinId="0"/>
    <cellStyle name="Normal 5" xfId="2"/>
    <cellStyle name="Обычный 2" xfId="1"/>
    <cellStyle name="Обычный 3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N15"/>
  <sheetViews>
    <sheetView tabSelected="1" zoomScale="115" zoomScaleNormal="115" workbookViewId="0">
      <pane xSplit="5" ySplit="6" topLeftCell="Z7" activePane="bottomRight" state="frozen"/>
      <selection pane="topRight" activeCell="F1" sqref="F1"/>
      <selection pane="bottomLeft" activeCell="A8" sqref="A8"/>
      <selection pane="bottomRight" activeCell="AC7" sqref="AC7"/>
    </sheetView>
  </sheetViews>
  <sheetFormatPr defaultColWidth="93" defaultRowHeight="15"/>
  <cols>
    <col min="1" max="1" width="4.28515625" style="1" customWidth="1"/>
    <col min="2" max="2" width="43.42578125" style="11" customWidth="1"/>
    <col min="3" max="3" width="9.42578125" customWidth="1"/>
    <col min="4" max="4" width="7.42578125" style="1" customWidth="1"/>
    <col min="5" max="5" width="12.7109375" style="1" customWidth="1"/>
    <col min="6" max="6" width="9.42578125" style="5" customWidth="1"/>
    <col min="7" max="7" width="4.28515625" style="5" bestFit="1" customWidth="1"/>
    <col min="8" max="8" width="9.42578125" style="5" bestFit="1" customWidth="1"/>
    <col min="9" max="9" width="9.85546875" style="5" bestFit="1" customWidth="1"/>
    <col min="10" max="10" width="9.5703125" style="5" bestFit="1" customWidth="1"/>
    <col min="11" max="11" width="9.85546875" style="5" customWidth="1"/>
    <col min="12" max="12" width="9.5703125" style="5" customWidth="1"/>
    <col min="13" max="13" width="9.28515625" style="5" bestFit="1" customWidth="1"/>
    <col min="14" max="14" width="9.5703125" style="5" bestFit="1" customWidth="1"/>
    <col min="15" max="15" width="9.85546875" style="5" bestFit="1" customWidth="1"/>
    <col min="16" max="16" width="9.140625" style="5" customWidth="1"/>
    <col min="17" max="17" width="9.85546875" style="5" customWidth="1"/>
    <col min="18" max="18" width="9.7109375" style="5" bestFit="1" customWidth="1"/>
    <col min="19" max="19" width="7.85546875" style="5" customWidth="1"/>
    <col min="20" max="21" width="9.5703125" style="5" bestFit="1" customWidth="1"/>
    <col min="22" max="22" width="4.28515625" style="5" bestFit="1" customWidth="1"/>
    <col min="23" max="23" width="9.5703125" style="5" bestFit="1" customWidth="1"/>
    <col min="24" max="24" width="9.7109375" style="5" bestFit="1" customWidth="1"/>
    <col min="25" max="25" width="8.7109375" style="5" customWidth="1"/>
    <col min="26" max="26" width="11.140625" style="5" bestFit="1" customWidth="1"/>
    <col min="27" max="27" width="9.42578125" style="5" bestFit="1" customWidth="1"/>
    <col min="28" max="28" width="4.28515625" style="5" bestFit="1" customWidth="1"/>
    <col min="29" max="29" width="9.42578125" style="5" bestFit="1" customWidth="1"/>
    <col min="30" max="30" width="9.85546875" style="5" customWidth="1"/>
    <col min="31" max="31" width="9.5703125" style="5" customWidth="1"/>
    <col min="32" max="32" width="10.7109375" style="5" customWidth="1"/>
    <col min="33" max="33" width="9.5703125" style="5" customWidth="1"/>
    <col min="34" max="34" width="7.85546875" style="5" bestFit="1" customWidth="1"/>
    <col min="35" max="35" width="9.7109375" style="5" customWidth="1"/>
    <col min="36" max="36" width="9.85546875" style="5" bestFit="1" customWidth="1"/>
    <col min="37" max="37" width="9.28515625" style="5" customWidth="1"/>
    <col min="38" max="38" width="9.5703125" style="5" bestFit="1" customWidth="1"/>
    <col min="39" max="39" width="17" style="10" bestFit="1" customWidth="1"/>
    <col min="40" max="40" width="11.28515625" style="10" bestFit="1" customWidth="1"/>
    <col min="41" max="41" width="9.7109375" customWidth="1"/>
  </cols>
  <sheetData>
    <row r="2" spans="1:40">
      <c r="Y2" s="46" t="s">
        <v>10</v>
      </c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7"/>
    </row>
    <row r="3" spans="1:40" ht="18.75">
      <c r="A3" s="41" t="s">
        <v>14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8"/>
    </row>
    <row r="5" spans="1:40" s="5" customFormat="1" ht="36" customHeight="1">
      <c r="A5" s="36" t="s">
        <v>0</v>
      </c>
      <c r="B5" s="36" t="s">
        <v>2</v>
      </c>
      <c r="C5" s="36" t="s">
        <v>3</v>
      </c>
      <c r="D5" s="36" t="s">
        <v>4</v>
      </c>
      <c r="E5" s="36" t="s">
        <v>5</v>
      </c>
      <c r="F5" s="38" t="s">
        <v>22</v>
      </c>
      <c r="G5" s="38"/>
      <c r="H5" s="38"/>
      <c r="I5" s="42" t="s">
        <v>12</v>
      </c>
      <c r="J5" s="42"/>
      <c r="K5" s="42"/>
      <c r="L5" s="42" t="s">
        <v>23</v>
      </c>
      <c r="M5" s="42"/>
      <c r="N5" s="42"/>
      <c r="O5" s="43" t="s">
        <v>24</v>
      </c>
      <c r="P5" s="44"/>
      <c r="Q5" s="45"/>
      <c r="R5" s="43" t="s">
        <v>13</v>
      </c>
      <c r="S5" s="44"/>
      <c r="T5" s="45"/>
      <c r="U5" s="38" t="s">
        <v>25</v>
      </c>
      <c r="V5" s="38"/>
      <c r="W5" s="38"/>
      <c r="X5" s="42" t="s">
        <v>26</v>
      </c>
      <c r="Y5" s="42"/>
      <c r="Z5" s="42"/>
      <c r="AA5" s="38" t="s">
        <v>27</v>
      </c>
      <c r="AB5" s="38"/>
      <c r="AC5" s="38"/>
      <c r="AD5" s="42" t="s">
        <v>28</v>
      </c>
      <c r="AE5" s="42"/>
      <c r="AF5" s="42"/>
      <c r="AG5" s="42" t="s">
        <v>29</v>
      </c>
      <c r="AH5" s="42"/>
      <c r="AI5" s="42"/>
      <c r="AJ5" s="42" t="s">
        <v>30</v>
      </c>
      <c r="AK5" s="42"/>
      <c r="AL5" s="42"/>
      <c r="AM5" s="39" t="s">
        <v>11</v>
      </c>
      <c r="AN5" s="12"/>
    </row>
    <row r="6" spans="1:40" s="5" customFormat="1" ht="32.25" customHeight="1">
      <c r="A6" s="37"/>
      <c r="B6" s="37"/>
      <c r="C6" s="37"/>
      <c r="D6" s="37"/>
      <c r="E6" s="37"/>
      <c r="F6" s="16" t="s">
        <v>6</v>
      </c>
      <c r="G6" s="16" t="s">
        <v>7</v>
      </c>
      <c r="H6" s="16" t="s">
        <v>8</v>
      </c>
      <c r="I6" s="16" t="s">
        <v>6</v>
      </c>
      <c r="J6" s="16" t="s">
        <v>7</v>
      </c>
      <c r="K6" s="16" t="s">
        <v>8</v>
      </c>
      <c r="L6" s="16" t="s">
        <v>9</v>
      </c>
      <c r="M6" s="16" t="s">
        <v>7</v>
      </c>
      <c r="N6" s="16" t="s">
        <v>8</v>
      </c>
      <c r="O6" s="16" t="s">
        <v>6</v>
      </c>
      <c r="P6" s="16" t="s">
        <v>7</v>
      </c>
      <c r="Q6" s="16" t="s">
        <v>8</v>
      </c>
      <c r="R6" s="16" t="s">
        <v>6</v>
      </c>
      <c r="S6" s="16" t="s">
        <v>7</v>
      </c>
      <c r="T6" s="16" t="s">
        <v>8</v>
      </c>
      <c r="U6" s="16" t="s">
        <v>9</v>
      </c>
      <c r="V6" s="16" t="s">
        <v>7</v>
      </c>
      <c r="W6" s="16" t="s">
        <v>8</v>
      </c>
      <c r="X6" s="16" t="s">
        <v>9</v>
      </c>
      <c r="Y6" s="16" t="s">
        <v>7</v>
      </c>
      <c r="Z6" s="16" t="s">
        <v>8</v>
      </c>
      <c r="AA6" s="16" t="s">
        <v>9</v>
      </c>
      <c r="AB6" s="16" t="s">
        <v>7</v>
      </c>
      <c r="AC6" s="16" t="s">
        <v>8</v>
      </c>
      <c r="AD6" s="16" t="s">
        <v>9</v>
      </c>
      <c r="AE6" s="16" t="s">
        <v>7</v>
      </c>
      <c r="AF6" s="16" t="s">
        <v>8</v>
      </c>
      <c r="AG6" s="16" t="s">
        <v>9</v>
      </c>
      <c r="AH6" s="16" t="s">
        <v>7</v>
      </c>
      <c r="AI6" s="16" t="s">
        <v>8</v>
      </c>
      <c r="AJ6" s="16" t="s">
        <v>9</v>
      </c>
      <c r="AK6" s="16" t="s">
        <v>7</v>
      </c>
      <c r="AL6" s="16" t="s">
        <v>8</v>
      </c>
      <c r="AM6" s="40"/>
      <c r="AN6" s="12"/>
    </row>
    <row r="7" spans="1:40" s="5" customFormat="1">
      <c r="A7" s="17"/>
      <c r="B7" s="13"/>
      <c r="C7" s="17"/>
      <c r="D7" s="17"/>
      <c r="E7" s="17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8"/>
      <c r="AN7" s="12"/>
    </row>
    <row r="8" spans="1:40" s="5" customFormat="1" ht="25.5" customHeight="1">
      <c r="A8" s="20">
        <v>1</v>
      </c>
      <c r="B8" s="21" t="s">
        <v>15</v>
      </c>
      <c r="C8" s="15" t="s">
        <v>1</v>
      </c>
      <c r="D8" s="15">
        <v>400</v>
      </c>
      <c r="E8" s="15">
        <v>7800000</v>
      </c>
      <c r="F8" s="21">
        <f>H8/1</f>
        <v>6320000</v>
      </c>
      <c r="G8" s="15">
        <f>H8-F8</f>
        <v>0</v>
      </c>
      <c r="H8" s="22">
        <v>6320000</v>
      </c>
      <c r="I8" s="15">
        <f>K8/1.2</f>
        <v>7500000</v>
      </c>
      <c r="J8" s="15">
        <f>K8-I8</f>
        <v>1500000</v>
      </c>
      <c r="K8" s="22">
        <v>9000000</v>
      </c>
      <c r="L8" s="15">
        <f>N8/1.2</f>
        <v>6430000</v>
      </c>
      <c r="M8" s="15">
        <f>N8-L8</f>
        <v>1286000</v>
      </c>
      <c r="N8" s="22">
        <v>7716000</v>
      </c>
      <c r="O8" s="15">
        <f>Q8/1.2</f>
        <v>6480000</v>
      </c>
      <c r="P8" s="15">
        <f>Q8-O8</f>
        <v>1296000</v>
      </c>
      <c r="Q8" s="22">
        <v>7776000</v>
      </c>
      <c r="R8" s="15"/>
      <c r="S8" s="15"/>
      <c r="T8" s="23"/>
      <c r="U8" s="15"/>
      <c r="V8" s="15"/>
      <c r="W8" s="23"/>
      <c r="X8" s="15">
        <f t="shared" ref="X8" si="0">Z8/1.2</f>
        <v>6166666.666666667</v>
      </c>
      <c r="Y8" s="15">
        <f t="shared" ref="Y8:Y12" si="1">Z8-X8</f>
        <v>1233333.333333333</v>
      </c>
      <c r="Z8" s="22">
        <v>7400000</v>
      </c>
      <c r="AA8" s="15"/>
      <c r="AB8" s="15"/>
      <c r="AC8" s="23"/>
      <c r="AD8" s="15"/>
      <c r="AE8" s="15"/>
      <c r="AF8" s="23"/>
      <c r="AG8" s="15"/>
      <c r="AH8" s="15"/>
      <c r="AI8" s="23"/>
      <c r="AJ8" s="28">
        <f>AL8/1.2</f>
        <v>6044666.666666667</v>
      </c>
      <c r="AK8" s="28">
        <f>AL8-AJ8</f>
        <v>1208933.333333333</v>
      </c>
      <c r="AL8" s="29">
        <v>7253600</v>
      </c>
      <c r="AM8" s="24" t="s">
        <v>30</v>
      </c>
      <c r="AN8" s="19"/>
    </row>
    <row r="9" spans="1:40" s="5" customFormat="1" ht="27" customHeight="1">
      <c r="A9" s="20">
        <v>2</v>
      </c>
      <c r="B9" s="21" t="s">
        <v>16</v>
      </c>
      <c r="C9" s="15" t="s">
        <v>1</v>
      </c>
      <c r="D9" s="15">
        <v>1500</v>
      </c>
      <c r="E9" s="15">
        <v>6000000</v>
      </c>
      <c r="F9" s="21"/>
      <c r="G9" s="15"/>
      <c r="H9" s="23"/>
      <c r="I9" s="15">
        <f t="shared" ref="I9:I14" si="2">K9/1.2</f>
        <v>6250000</v>
      </c>
      <c r="J9" s="15">
        <f t="shared" ref="J9:J14" si="3">K9-I9</f>
        <v>1250000</v>
      </c>
      <c r="K9" s="22">
        <v>7500000</v>
      </c>
      <c r="L9" s="15">
        <f t="shared" ref="L9:L10" si="4">N9/1.2</f>
        <v>6750000</v>
      </c>
      <c r="M9" s="15">
        <f t="shared" ref="M9:M10" si="5">N9-L9</f>
        <v>1350000</v>
      </c>
      <c r="N9" s="22">
        <v>8100000</v>
      </c>
      <c r="O9" s="15">
        <f t="shared" ref="O9:O10" si="6">Q9/1.2</f>
        <v>4912500</v>
      </c>
      <c r="P9" s="15">
        <f t="shared" ref="P9:P10" si="7">Q9-O9</f>
        <v>982500</v>
      </c>
      <c r="Q9" s="22">
        <v>5895000</v>
      </c>
      <c r="R9" s="15"/>
      <c r="S9" s="15"/>
      <c r="T9" s="23"/>
      <c r="U9" s="15"/>
      <c r="V9" s="15"/>
      <c r="W9" s="22"/>
      <c r="X9" s="28">
        <f t="shared" ref="X9:X12" si="8">Z9/1.2</f>
        <v>4873750</v>
      </c>
      <c r="Y9" s="28">
        <f t="shared" si="1"/>
        <v>974750</v>
      </c>
      <c r="Z9" s="29">
        <v>5848500</v>
      </c>
      <c r="AA9" s="15"/>
      <c r="AB9" s="15"/>
      <c r="AC9" s="23"/>
      <c r="AD9" s="15"/>
      <c r="AE9" s="15"/>
      <c r="AF9" s="25"/>
      <c r="AG9" s="15"/>
      <c r="AH9" s="15"/>
      <c r="AI9" s="23"/>
      <c r="AJ9" s="15">
        <f t="shared" ref="AJ9:AJ10" si="9">AL9/1.2</f>
        <v>6727500</v>
      </c>
      <c r="AK9" s="15">
        <f t="shared" ref="AK9:AK10" si="10">AL9-AJ9</f>
        <v>1345500</v>
      </c>
      <c r="AL9" s="22">
        <v>8073000</v>
      </c>
      <c r="AM9" s="24" t="s">
        <v>26</v>
      </c>
      <c r="AN9" s="19"/>
    </row>
    <row r="10" spans="1:40" s="5" customFormat="1" ht="27.75" customHeight="1">
      <c r="A10" s="20">
        <v>3</v>
      </c>
      <c r="B10" s="21" t="s">
        <v>17</v>
      </c>
      <c r="C10" s="15" t="s">
        <v>1</v>
      </c>
      <c r="D10" s="15">
        <v>7000</v>
      </c>
      <c r="E10" s="15">
        <v>5005000</v>
      </c>
      <c r="F10" s="21">
        <f>H10/1</f>
        <v>3325000</v>
      </c>
      <c r="G10" s="15">
        <f>H10-F10</f>
        <v>0</v>
      </c>
      <c r="H10" s="22">
        <v>3325000</v>
      </c>
      <c r="I10" s="15">
        <f t="shared" si="2"/>
        <v>5000000</v>
      </c>
      <c r="J10" s="15">
        <f t="shared" si="3"/>
        <v>1000000</v>
      </c>
      <c r="K10" s="22">
        <v>6000000</v>
      </c>
      <c r="L10" s="15">
        <f t="shared" si="4"/>
        <v>3412500</v>
      </c>
      <c r="M10" s="15">
        <f t="shared" si="5"/>
        <v>682500</v>
      </c>
      <c r="N10" s="22">
        <v>4095000</v>
      </c>
      <c r="O10" s="15">
        <f t="shared" si="6"/>
        <v>2852500</v>
      </c>
      <c r="P10" s="15">
        <f t="shared" si="7"/>
        <v>570500</v>
      </c>
      <c r="Q10" s="22">
        <v>3423000</v>
      </c>
      <c r="R10" s="15"/>
      <c r="S10" s="15"/>
      <c r="T10" s="23"/>
      <c r="U10" s="15">
        <f>W10/1</f>
        <v>4760000</v>
      </c>
      <c r="V10" s="15">
        <f>W10-U10</f>
        <v>0</v>
      </c>
      <c r="W10" s="22">
        <v>4760000</v>
      </c>
      <c r="X10" s="28">
        <f t="shared" si="8"/>
        <v>2269166.666666667</v>
      </c>
      <c r="Y10" s="28">
        <f t="shared" si="1"/>
        <v>453833.33333333302</v>
      </c>
      <c r="Z10" s="30">
        <v>2723000</v>
      </c>
      <c r="AA10" s="15">
        <f>AC10/1</f>
        <v>4410000</v>
      </c>
      <c r="AB10" s="15">
        <f>AC10-AA10</f>
        <v>0</v>
      </c>
      <c r="AC10" s="22">
        <v>4410000</v>
      </c>
      <c r="AD10" s="15"/>
      <c r="AE10" s="15"/>
      <c r="AF10" s="23"/>
      <c r="AG10" s="15"/>
      <c r="AH10" s="15"/>
      <c r="AI10" s="23"/>
      <c r="AJ10" s="15">
        <f t="shared" si="9"/>
        <v>3056666.666666667</v>
      </c>
      <c r="AK10" s="15">
        <f t="shared" si="10"/>
        <v>611333.33333333302</v>
      </c>
      <c r="AL10" s="22">
        <v>3668000</v>
      </c>
      <c r="AM10" s="24" t="s">
        <v>26</v>
      </c>
      <c r="AN10" s="19"/>
    </row>
    <row r="11" spans="1:40" s="5" customFormat="1" ht="27.75" customHeight="1">
      <c r="A11" s="20">
        <v>4</v>
      </c>
      <c r="B11" s="21" t="s">
        <v>18</v>
      </c>
      <c r="C11" s="15" t="s">
        <v>1</v>
      </c>
      <c r="D11" s="15">
        <v>3000</v>
      </c>
      <c r="E11" s="15">
        <v>5520000</v>
      </c>
      <c r="F11" s="21"/>
      <c r="G11" s="15"/>
      <c r="H11" s="23"/>
      <c r="I11" s="15">
        <f t="shared" si="2"/>
        <v>5000000</v>
      </c>
      <c r="J11" s="15">
        <f t="shared" si="3"/>
        <v>1000000</v>
      </c>
      <c r="K11" s="22">
        <v>6000000</v>
      </c>
      <c r="L11" s="15"/>
      <c r="M11" s="15"/>
      <c r="N11" s="22"/>
      <c r="O11" s="15"/>
      <c r="P11" s="15"/>
      <c r="Q11" s="22"/>
      <c r="R11" s="15"/>
      <c r="S11" s="15"/>
      <c r="T11" s="23"/>
      <c r="U11" s="15"/>
      <c r="V11" s="15"/>
      <c r="W11" s="22"/>
      <c r="X11" s="28">
        <f t="shared" si="8"/>
        <v>4575000</v>
      </c>
      <c r="Y11" s="28">
        <f t="shared" si="1"/>
        <v>915000</v>
      </c>
      <c r="Z11" s="29">
        <v>5490000</v>
      </c>
      <c r="AA11" s="15"/>
      <c r="AB11" s="15"/>
      <c r="AC11" s="23"/>
      <c r="AD11" s="15"/>
      <c r="AE11" s="15"/>
      <c r="AF11" s="23"/>
      <c r="AG11" s="15"/>
      <c r="AH11" s="15"/>
      <c r="AI11" s="23"/>
      <c r="AJ11" s="15"/>
      <c r="AK11" s="15"/>
      <c r="AL11" s="22"/>
      <c r="AM11" s="24" t="s">
        <v>26</v>
      </c>
      <c r="AN11" s="19"/>
    </row>
    <row r="12" spans="1:40" s="5" customFormat="1" ht="30.75" customHeight="1">
      <c r="A12" s="20">
        <v>5</v>
      </c>
      <c r="B12" s="21" t="s">
        <v>19</v>
      </c>
      <c r="C12" s="15" t="s">
        <v>1</v>
      </c>
      <c r="D12" s="15">
        <v>3000</v>
      </c>
      <c r="E12" s="15">
        <v>6030000</v>
      </c>
      <c r="F12" s="21"/>
      <c r="G12" s="15"/>
      <c r="H12" s="22"/>
      <c r="I12" s="15">
        <f t="shared" si="2"/>
        <v>6000000</v>
      </c>
      <c r="J12" s="15">
        <f t="shared" si="3"/>
        <v>1200000</v>
      </c>
      <c r="K12" s="22">
        <v>7200000</v>
      </c>
      <c r="L12" s="15"/>
      <c r="M12" s="15"/>
      <c r="N12" s="22"/>
      <c r="O12" s="15"/>
      <c r="P12" s="15"/>
      <c r="Q12" s="22"/>
      <c r="R12" s="15">
        <f t="shared" ref="R12" si="11">T12/1.2</f>
        <v>4870000</v>
      </c>
      <c r="S12" s="15">
        <f t="shared" ref="S12" si="12">T12-R12</f>
        <v>974000</v>
      </c>
      <c r="T12" s="22">
        <v>5844000</v>
      </c>
      <c r="U12" s="15"/>
      <c r="V12" s="15"/>
      <c r="W12" s="22"/>
      <c r="X12" s="28">
        <f t="shared" si="8"/>
        <v>4825000</v>
      </c>
      <c r="Y12" s="28">
        <f t="shared" si="1"/>
        <v>965000</v>
      </c>
      <c r="Z12" s="29">
        <v>5790000</v>
      </c>
      <c r="AA12" s="15"/>
      <c r="AB12" s="15"/>
      <c r="AC12" s="22"/>
      <c r="AD12" s="15"/>
      <c r="AE12" s="15"/>
      <c r="AF12" s="23"/>
      <c r="AG12" s="15"/>
      <c r="AH12" s="15"/>
      <c r="AI12" s="23"/>
      <c r="AJ12" s="15">
        <f>AL12/1.2</f>
        <v>5435000</v>
      </c>
      <c r="AK12" s="15">
        <f>AL12-AJ12</f>
        <v>1087000</v>
      </c>
      <c r="AL12" s="26">
        <v>6522000</v>
      </c>
      <c r="AM12" s="24" t="s">
        <v>26</v>
      </c>
      <c r="AN12" s="19"/>
    </row>
    <row r="13" spans="1:40" s="5" customFormat="1" ht="27" customHeight="1">
      <c r="A13" s="20">
        <v>6</v>
      </c>
      <c r="B13" s="21" t="s">
        <v>20</v>
      </c>
      <c r="C13" s="15" t="s">
        <v>1</v>
      </c>
      <c r="D13" s="15">
        <v>21</v>
      </c>
      <c r="E13" s="15">
        <v>7770000</v>
      </c>
      <c r="F13" s="21"/>
      <c r="G13" s="15"/>
      <c r="H13" s="23"/>
      <c r="I13" s="15">
        <f t="shared" si="2"/>
        <v>7500000</v>
      </c>
      <c r="J13" s="15">
        <f t="shared" si="3"/>
        <v>1500000</v>
      </c>
      <c r="K13" s="22">
        <v>9000000</v>
      </c>
      <c r="L13" s="15">
        <f>N13/1.2</f>
        <v>6825000</v>
      </c>
      <c r="M13" s="15">
        <f>N13-L13</f>
        <v>1365000</v>
      </c>
      <c r="N13" s="22">
        <v>8190000</v>
      </c>
      <c r="O13" s="15">
        <f>Q13/1.2</f>
        <v>4200000</v>
      </c>
      <c r="P13" s="15">
        <f>Q13-O13</f>
        <v>840000</v>
      </c>
      <c r="Q13" s="31">
        <v>5040000</v>
      </c>
      <c r="R13" s="15"/>
      <c r="S13" s="15"/>
      <c r="T13" s="23"/>
      <c r="U13" s="15">
        <f>W13/1</f>
        <v>9450000</v>
      </c>
      <c r="V13" s="15">
        <f>W13-U13</f>
        <v>0</v>
      </c>
      <c r="W13" s="22">
        <v>9450000</v>
      </c>
      <c r="X13" s="15"/>
      <c r="Y13" s="15"/>
      <c r="Z13" s="22"/>
      <c r="AA13" s="15">
        <f>AC13/1</f>
        <v>7854000</v>
      </c>
      <c r="AB13" s="15">
        <f>AC13-AA13</f>
        <v>0</v>
      </c>
      <c r="AC13" s="22">
        <v>7854000</v>
      </c>
      <c r="AD13" s="15">
        <f>AF13/1.2</f>
        <v>7175000</v>
      </c>
      <c r="AE13" s="15">
        <f>AF13-AD13</f>
        <v>1435000</v>
      </c>
      <c r="AF13" s="22">
        <v>8610000</v>
      </c>
      <c r="AG13" s="28">
        <f>AI13/1.2</f>
        <v>4865000</v>
      </c>
      <c r="AH13" s="28">
        <f>AI13-AG13</f>
        <v>973000</v>
      </c>
      <c r="AI13" s="29">
        <v>5838000</v>
      </c>
      <c r="AJ13" s="15"/>
      <c r="AK13" s="15"/>
      <c r="AL13" s="23"/>
      <c r="AM13" s="24" t="s">
        <v>32</v>
      </c>
      <c r="AN13" s="19"/>
    </row>
    <row r="14" spans="1:40" s="5" customFormat="1" ht="37.5" customHeight="1">
      <c r="A14" s="20">
        <v>7</v>
      </c>
      <c r="B14" s="21" t="s">
        <v>21</v>
      </c>
      <c r="C14" s="15" t="s">
        <v>1</v>
      </c>
      <c r="D14" s="15">
        <v>1</v>
      </c>
      <c r="E14" s="15">
        <v>6200000</v>
      </c>
      <c r="F14" s="21"/>
      <c r="G14" s="15"/>
      <c r="H14" s="23"/>
      <c r="I14" s="15">
        <f t="shared" si="2"/>
        <v>6000000</v>
      </c>
      <c r="J14" s="15">
        <f t="shared" si="3"/>
        <v>1200000</v>
      </c>
      <c r="K14" s="22">
        <v>7200000</v>
      </c>
      <c r="L14" s="15"/>
      <c r="M14" s="15"/>
      <c r="N14" s="23"/>
      <c r="O14" s="15"/>
      <c r="P14" s="15"/>
      <c r="Q14" s="23"/>
      <c r="R14" s="15"/>
      <c r="S14" s="15"/>
      <c r="T14" s="23"/>
      <c r="U14" s="15"/>
      <c r="V14" s="15"/>
      <c r="W14" s="22"/>
      <c r="X14" s="15"/>
      <c r="Y14" s="15"/>
      <c r="Z14" s="22"/>
      <c r="AA14" s="15"/>
      <c r="AB14" s="15"/>
      <c r="AC14" s="23"/>
      <c r="AD14" s="15">
        <f>AF14/1.2</f>
        <v>9000000</v>
      </c>
      <c r="AE14" s="15">
        <f>AF14-AD14</f>
        <v>1800000</v>
      </c>
      <c r="AF14" s="22">
        <v>10800000</v>
      </c>
      <c r="AG14" s="15"/>
      <c r="AH14" s="15"/>
      <c r="AI14" s="27"/>
      <c r="AJ14" s="15"/>
      <c r="AK14" s="15"/>
      <c r="AL14" s="23"/>
      <c r="AM14" s="24" t="s">
        <v>31</v>
      </c>
      <c r="AN14" s="19"/>
    </row>
    <row r="15" spans="1:40" ht="34.5" customHeight="1">
      <c r="A15" s="2"/>
      <c r="B15" s="3"/>
      <c r="C15" s="4"/>
      <c r="D15" s="4"/>
      <c r="E15" s="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9"/>
      <c r="AN15" s="9"/>
    </row>
  </sheetData>
  <autoFilter ref="A7:AN14"/>
  <mergeCells count="19">
    <mergeCell ref="Y2:AM2"/>
    <mergeCell ref="AA5:AC5"/>
    <mergeCell ref="AD5:AF5"/>
    <mergeCell ref="AG5:AI5"/>
    <mergeCell ref="AJ5:AL5"/>
    <mergeCell ref="E5:E6"/>
    <mergeCell ref="F5:H5"/>
    <mergeCell ref="AM5:AM6"/>
    <mergeCell ref="A3:AM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</mergeCells>
  <printOptions horizontalCentered="1"/>
  <pageMargins left="0" right="0" top="0" bottom="0" header="0" footer="0"/>
  <pageSetup paperSize="9" scale="84" orientation="landscape" r:id="rId1"/>
  <colBreaks count="1" manualBreakCount="1"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C13" sqref="C13:C16"/>
    </sheetView>
  </sheetViews>
  <sheetFormatPr defaultRowHeight="15"/>
  <cols>
    <col min="4" max="4" width="9.85546875" bestFit="1" customWidth="1"/>
  </cols>
  <sheetData>
    <row r="1" spans="1:4" ht="15.75" thickBot="1">
      <c r="A1" s="32">
        <v>5848500</v>
      </c>
    </row>
    <row r="2" spans="1:4" ht="15.75" thickBot="1">
      <c r="A2" s="33">
        <v>2723000</v>
      </c>
    </row>
    <row r="3" spans="1:4" ht="15.75" thickBot="1">
      <c r="A3" s="33">
        <v>5490000</v>
      </c>
    </row>
    <row r="4" spans="1:4" ht="15.75" thickBot="1">
      <c r="A4" s="33">
        <v>5790000</v>
      </c>
    </row>
    <row r="12" spans="1:4" ht="15.75" thickBot="1"/>
    <row r="13" spans="1:4" ht="15.75" thickBot="1">
      <c r="B13" s="34">
        <v>1500</v>
      </c>
      <c r="C13" s="32">
        <f>D13/B13</f>
        <v>3899</v>
      </c>
      <c r="D13" s="32">
        <v>5848500</v>
      </c>
    </row>
    <row r="14" spans="1:4" ht="15.75" thickBot="1">
      <c r="B14" s="35">
        <v>7000</v>
      </c>
      <c r="C14" s="32">
        <f t="shared" ref="C14:C16" si="0">D14/B14</f>
        <v>389</v>
      </c>
      <c r="D14" s="33">
        <v>2723000</v>
      </c>
    </row>
    <row r="15" spans="1:4" ht="15.75" thickBot="1">
      <c r="B15" s="35">
        <v>3000</v>
      </c>
      <c r="C15" s="32">
        <f t="shared" si="0"/>
        <v>1830</v>
      </c>
      <c r="D15" s="33">
        <v>5490000</v>
      </c>
    </row>
    <row r="16" spans="1:4" ht="15.75" thickBot="1">
      <c r="B16" s="35">
        <v>3000</v>
      </c>
      <c r="C16" s="32">
        <f t="shared" si="0"/>
        <v>1930</v>
      </c>
      <c r="D16" s="33">
        <v>5790000</v>
      </c>
    </row>
    <row r="17" spans="3:3" ht="15.75" thickBot="1">
      <c r="C17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2018-06-06T16:04:34Z</dcterms:modified>
</cp:coreProperties>
</file>